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3AF4BCBA-21D6-48D2-854C-7FD10165657A}" xr6:coauthVersionLast="47" xr6:coauthVersionMax="47" xr10:uidLastSave="{00000000-0000-0000-0000-000000000000}"/>
  <bookViews>
    <workbookView xWindow="-110" yWindow="-110" windowWidth="19420" windowHeight="10420" xr2:uid="{FDD17ED8-E9C0-4089-A6BE-9563E35BFC92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5" i="1"/>
  <c r="I13" i="1"/>
  <c r="I12" i="1"/>
  <c r="I11" i="1"/>
  <c r="I10" i="1"/>
  <c r="I9" i="1"/>
  <c r="I8" i="1"/>
  <c r="I7" i="1"/>
  <c r="I6" i="1"/>
  <c r="I5" i="1"/>
  <c r="G13" i="1"/>
  <c r="G12" i="1"/>
  <c r="G11" i="1"/>
  <c r="G10" i="1"/>
  <c r="G9" i="1"/>
  <c r="G8" i="1"/>
  <c r="G7" i="1"/>
  <c r="G6" i="1"/>
  <c r="G5" i="1"/>
  <c r="D13" i="1"/>
  <c r="D12" i="1"/>
  <c r="D11" i="1"/>
  <c r="D10" i="1"/>
  <c r="D9" i="1"/>
  <c r="D8" i="1"/>
  <c r="D7" i="1"/>
  <c r="D6" i="1"/>
  <c r="D5" i="1"/>
  <c r="C5" i="1"/>
  <c r="C6" i="1"/>
  <c r="C7" i="1"/>
  <c r="C8" i="1"/>
  <c r="C9" i="1"/>
  <c r="C10" i="1"/>
  <c r="C11" i="1"/>
  <c r="C12" i="1"/>
  <c r="C13" i="1"/>
  <c r="H12" i="1" l="1"/>
  <c r="H11" i="1"/>
  <c r="H10" i="1"/>
  <c r="H8" i="1"/>
  <c r="H6" i="1"/>
  <c r="H5" i="1"/>
  <c r="H13" i="1"/>
  <c r="H7" i="1"/>
  <c r="H9" i="1"/>
</calcChain>
</file>

<file path=xl/sharedStrings.xml><?xml version="1.0" encoding="utf-8"?>
<sst xmlns="http://schemas.openxmlformats.org/spreadsheetml/2006/main" count="55" uniqueCount="47">
  <si>
    <t>５日後</t>
    <rPh sb="1" eb="2">
      <t>ニチ</t>
    </rPh>
    <rPh sb="2" eb="3">
      <t>ゴ</t>
    </rPh>
    <phoneticPr fontId="2"/>
  </si>
  <si>
    <t>２日後</t>
    <rPh sb="1" eb="2">
      <t>ニチ</t>
    </rPh>
    <rPh sb="2" eb="3">
      <t>ゴ</t>
    </rPh>
    <phoneticPr fontId="2"/>
  </si>
  <si>
    <t>翌日着</t>
    <rPh sb="0" eb="3">
      <t>ヨクジツチャク</t>
    </rPh>
    <phoneticPr fontId="2"/>
  </si>
  <si>
    <t>３日後</t>
    <rPh sb="1" eb="3">
      <t>ニチゴ</t>
    </rPh>
    <phoneticPr fontId="2"/>
  </si>
  <si>
    <t>到着日</t>
    <rPh sb="0" eb="3">
      <t>トウチャクビ</t>
    </rPh>
    <phoneticPr fontId="2"/>
  </si>
  <si>
    <t>送料</t>
    <rPh sb="0" eb="2">
      <t>ソウリョウ</t>
    </rPh>
    <phoneticPr fontId="2"/>
  </si>
  <si>
    <t>その他</t>
    <rPh sb="2" eb="3">
      <t>タ</t>
    </rPh>
    <phoneticPr fontId="2"/>
  </si>
  <si>
    <t>九州</t>
    <rPh sb="0" eb="2">
      <t>キュウシュウ</t>
    </rPh>
    <phoneticPr fontId="2"/>
  </si>
  <si>
    <t>中国・四国</t>
    <rPh sb="0" eb="2">
      <t>チュウゴク</t>
    </rPh>
    <rPh sb="3" eb="5">
      <t>シコク</t>
    </rPh>
    <phoneticPr fontId="2"/>
  </si>
  <si>
    <t>近畿</t>
    <rPh sb="0" eb="2">
      <t>キンキ</t>
    </rPh>
    <phoneticPr fontId="2"/>
  </si>
  <si>
    <t>中部</t>
    <rPh sb="0" eb="2">
      <t>チュウブ</t>
    </rPh>
    <phoneticPr fontId="2"/>
  </si>
  <si>
    <t>関東</t>
    <rPh sb="0" eb="2">
      <t>カントウ</t>
    </rPh>
    <phoneticPr fontId="2"/>
  </si>
  <si>
    <t>東北</t>
    <rPh sb="0" eb="2">
      <t>トウホク</t>
    </rPh>
    <phoneticPr fontId="2"/>
  </si>
  <si>
    <t>地域</t>
    <rPh sb="0" eb="2">
      <t>チイキ</t>
    </rPh>
    <phoneticPr fontId="2"/>
  </si>
  <si>
    <t>O</t>
    <phoneticPr fontId="2"/>
  </si>
  <si>
    <t>K</t>
    <phoneticPr fontId="2"/>
  </si>
  <si>
    <t>S</t>
    <phoneticPr fontId="2"/>
  </si>
  <si>
    <t>P</t>
    <phoneticPr fontId="2"/>
  </si>
  <si>
    <t>C</t>
    <phoneticPr fontId="2"/>
  </si>
  <si>
    <t>T</t>
    <phoneticPr fontId="2"/>
  </si>
  <si>
    <t>地域コード</t>
    <rPh sb="0" eb="2">
      <t>チイキ</t>
    </rPh>
    <phoneticPr fontId="2"/>
  </si>
  <si>
    <t>配送表</t>
    <rPh sb="0" eb="2">
      <t>ハイソウ</t>
    </rPh>
    <rPh sb="2" eb="3">
      <t>ヒョウ</t>
    </rPh>
    <phoneticPr fontId="2"/>
  </si>
  <si>
    <t>広島支店</t>
    <rPh sb="0" eb="2">
      <t>ヒロシマ</t>
    </rPh>
    <rPh sb="2" eb="4">
      <t>シテン</t>
    </rPh>
    <phoneticPr fontId="2"/>
  </si>
  <si>
    <t>24S009</t>
    <phoneticPr fontId="2"/>
  </si>
  <si>
    <t>京都支店</t>
    <rPh sb="0" eb="4">
      <t>キョウトシテン</t>
    </rPh>
    <phoneticPr fontId="2"/>
  </si>
  <si>
    <t>24P008</t>
    <phoneticPr fontId="2"/>
  </si>
  <si>
    <t>関東支店</t>
    <rPh sb="0" eb="4">
      <t>カントウシテン</t>
    </rPh>
    <phoneticPr fontId="2"/>
  </si>
  <si>
    <t>24K007</t>
    <phoneticPr fontId="2"/>
  </si>
  <si>
    <t>奈良支店</t>
    <rPh sb="0" eb="4">
      <t>ナラシテン</t>
    </rPh>
    <phoneticPr fontId="2"/>
  </si>
  <si>
    <t>24P006</t>
    <phoneticPr fontId="2"/>
  </si>
  <si>
    <t>岡山支店</t>
    <rPh sb="0" eb="2">
      <t>オカヤマ</t>
    </rPh>
    <rPh sb="2" eb="4">
      <t>シテン</t>
    </rPh>
    <phoneticPr fontId="2"/>
  </si>
  <si>
    <t>24S005</t>
    <phoneticPr fontId="2"/>
  </si>
  <si>
    <t>大阪支店</t>
    <rPh sb="0" eb="2">
      <t>オオサカ</t>
    </rPh>
    <rPh sb="2" eb="4">
      <t>シテン</t>
    </rPh>
    <phoneticPr fontId="2"/>
  </si>
  <si>
    <t>24P004</t>
    <phoneticPr fontId="2"/>
  </si>
  <si>
    <t>中部支店</t>
    <rPh sb="0" eb="2">
      <t>チュウブ</t>
    </rPh>
    <rPh sb="2" eb="4">
      <t>シテン</t>
    </rPh>
    <phoneticPr fontId="2"/>
  </si>
  <si>
    <t>24C003</t>
    <phoneticPr fontId="2"/>
  </si>
  <si>
    <t>関東支店</t>
    <rPh sb="0" eb="2">
      <t>カントウ</t>
    </rPh>
    <rPh sb="2" eb="4">
      <t>シテン</t>
    </rPh>
    <phoneticPr fontId="2"/>
  </si>
  <si>
    <t>24K002</t>
    <phoneticPr fontId="2"/>
  </si>
  <si>
    <t>東北支店</t>
    <rPh sb="0" eb="4">
      <t>トウホクシテン</t>
    </rPh>
    <phoneticPr fontId="2"/>
  </si>
  <si>
    <t>24T001</t>
    <phoneticPr fontId="2"/>
  </si>
  <si>
    <t>合計額</t>
    <rPh sb="0" eb="3">
      <t>ゴウケイガク</t>
    </rPh>
    <phoneticPr fontId="2"/>
  </si>
  <si>
    <t>割引</t>
    <rPh sb="0" eb="2">
      <t>ワリビキ</t>
    </rPh>
    <phoneticPr fontId="2"/>
  </si>
  <si>
    <t>数量</t>
    <rPh sb="0" eb="2">
      <t>スウリョウ</t>
    </rPh>
    <phoneticPr fontId="2"/>
  </si>
  <si>
    <t>支店名</t>
    <rPh sb="0" eb="3">
      <t>シテンメイ</t>
    </rPh>
    <phoneticPr fontId="2"/>
  </si>
  <si>
    <t>取引先番号</t>
    <rPh sb="0" eb="3">
      <t>トリヒキサキ</t>
    </rPh>
    <rPh sb="3" eb="5">
      <t>バンゴウ</t>
    </rPh>
    <phoneticPr fontId="2"/>
  </si>
  <si>
    <t>価格</t>
    <rPh sb="0" eb="2">
      <t>カカク</t>
    </rPh>
    <phoneticPr fontId="2"/>
  </si>
  <si>
    <t>セール期間の売上一覧表</t>
    <rPh sb="3" eb="5">
      <t>キカン</t>
    </rPh>
    <rPh sb="6" eb="8">
      <t>ウリアゲ</t>
    </rPh>
    <rPh sb="8" eb="11">
      <t>イチランヒョウ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</si>
</sst>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2" applyFont="1" applyFill="1" applyBorder="1">
      <alignment vertical="center"/>
    </xf>
    <xf numFmtId="0" fontId="0" fillId="0" borderId="0" xfId="0" quotePrefix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支店別合計額の割合</a:t>
            </a:r>
          </a:p>
        </c:rich>
      </c:tx>
      <c:layout>
        <c:manualLayout>
          <c:xMode val="edge"/>
          <c:yMode val="edge"/>
          <c:x val="0.3126126126126126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解答!$H$4</c:f>
              <c:strCache>
                <c:ptCount val="1"/>
                <c:pt idx="0">
                  <c:v>合計額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A05-43AC-9BA4-E7E6F2E481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A05-43AC-9BA4-E7E6F2E481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A05-43AC-9BA4-E7E6F2E481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A05-43AC-9BA4-E7E6F2E4816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A05-43AC-9BA4-E7E6F2E4816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A05-43AC-9BA4-E7E6F2E4816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A05-43AC-9BA4-E7E6F2E4816F}"/>
              </c:ext>
            </c:extLst>
          </c:dPt>
          <c:dPt>
            <c:idx val="7"/>
            <c:bubble3D val="0"/>
            <c:explosion val="16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A05-43AC-9BA4-E7E6F2E4816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A05-43AC-9BA4-E7E6F2E4816F}"/>
              </c:ext>
            </c:extLst>
          </c:dPt>
          <c:dLbls>
            <c:dLbl>
              <c:idx val="0"/>
              <c:layout>
                <c:manualLayout>
                  <c:x val="-2.5269188912361566E-2"/>
                  <c:y val="4.618937644341801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05-43AC-9BA4-E7E6F2E4816F}"/>
                </c:ext>
              </c:extLst>
            </c:dLbl>
            <c:dLbl>
              <c:idx val="1"/>
              <c:layout>
                <c:manualLayout>
                  <c:x val="-3.4278215223097111E-2"/>
                  <c:y val="-6.00461893764434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05-43AC-9BA4-E7E6F2E4816F}"/>
                </c:ext>
              </c:extLst>
            </c:dLbl>
            <c:dLbl>
              <c:idx val="2"/>
              <c:layout>
                <c:manualLayout>
                  <c:x val="-7.1047521498838031E-3"/>
                  <c:y val="-6.00461893764435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05-43AC-9BA4-E7E6F2E4816F}"/>
                </c:ext>
              </c:extLst>
            </c:dLbl>
            <c:dLbl>
              <c:idx val="3"/>
              <c:layout>
                <c:manualLayout>
                  <c:x val="-1.728549175255532E-2"/>
                  <c:y val="-5.08083140877598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05-43AC-9BA4-E7E6F2E4816F}"/>
                </c:ext>
              </c:extLst>
            </c:dLbl>
            <c:dLbl>
              <c:idx val="4"/>
              <c:layout>
                <c:manualLayout>
                  <c:x val="-0.15168832554467276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A05-43AC-9BA4-E7E6F2E4816F}"/>
                </c:ext>
              </c:extLst>
            </c:dLbl>
            <c:dLbl>
              <c:idx val="5"/>
              <c:layout>
                <c:manualLayout>
                  <c:x val="-2.7320060602180826E-2"/>
                  <c:y val="-8.77598152424942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05-43AC-9BA4-E7E6F2E4816F}"/>
                </c:ext>
              </c:extLst>
            </c:dLbl>
            <c:dLbl>
              <c:idx val="6"/>
              <c:layout>
                <c:manualLayout>
                  <c:x val="5.1270725305678257E-3"/>
                  <c:y val="-8.3140877598152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A05-43AC-9BA4-E7E6F2E4816F}"/>
                </c:ext>
              </c:extLst>
            </c:dLbl>
            <c:dLbl>
              <c:idx val="7"/>
              <c:layout>
                <c:manualLayout>
                  <c:x val="6.9142393786142592E-2"/>
                  <c:y val="-4.618937644341801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A05-43AC-9BA4-E7E6F2E4816F}"/>
                </c:ext>
              </c:extLst>
            </c:dLbl>
            <c:dLbl>
              <c:idx val="8"/>
              <c:layout>
                <c:manualLayout>
                  <c:x val="1.5161427992232678E-2"/>
                  <c:y val="1.84757505773672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A05-43AC-9BA4-E7E6F2E4816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解答!$B$5:$B$13</c:f>
              <c:strCache>
                <c:ptCount val="9"/>
                <c:pt idx="0">
                  <c:v>東北支店</c:v>
                </c:pt>
                <c:pt idx="1">
                  <c:v>関東支店</c:v>
                </c:pt>
                <c:pt idx="2">
                  <c:v>中部支店</c:v>
                </c:pt>
                <c:pt idx="3">
                  <c:v>大阪支店</c:v>
                </c:pt>
                <c:pt idx="4">
                  <c:v>岡山支店</c:v>
                </c:pt>
                <c:pt idx="5">
                  <c:v>奈良支店</c:v>
                </c:pt>
                <c:pt idx="6">
                  <c:v>関東支店</c:v>
                </c:pt>
                <c:pt idx="7">
                  <c:v>京都支店</c:v>
                </c:pt>
                <c:pt idx="8">
                  <c:v>広島支店</c:v>
                </c:pt>
              </c:strCache>
            </c:strRef>
          </c:cat>
          <c:val>
            <c:numRef>
              <c:f>解答!$H$5:$H$13</c:f>
              <c:numCache>
                <c:formatCode>"¥"#,##0_);[Red]\("¥"#,##0\)</c:formatCode>
                <c:ptCount val="9"/>
                <c:pt idx="0">
                  <c:v>10500</c:v>
                </c:pt>
                <c:pt idx="1">
                  <c:v>5460</c:v>
                </c:pt>
                <c:pt idx="2">
                  <c:v>3180</c:v>
                </c:pt>
                <c:pt idx="3">
                  <c:v>5730</c:v>
                </c:pt>
                <c:pt idx="4">
                  <c:v>6000</c:v>
                </c:pt>
                <c:pt idx="5">
                  <c:v>7080</c:v>
                </c:pt>
                <c:pt idx="6">
                  <c:v>4320</c:v>
                </c:pt>
                <c:pt idx="7">
                  <c:v>15000</c:v>
                </c:pt>
                <c:pt idx="8">
                  <c:v>1170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A05-43AC-9BA4-E7E6F2E4816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7</xdr:col>
      <xdr:colOff>0</xdr:colOff>
      <xdr:row>32</xdr:row>
      <xdr:rowOff>6350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B02A7A-FE8B-4C99-AD04-A46D38D1FD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CE5F8-F019-47FC-8A1C-4C8974E3A315}">
  <sheetPr>
    <pageSetUpPr fitToPage="1"/>
  </sheetPr>
  <dimension ref="A2:L21"/>
  <sheetViews>
    <sheetView tabSelected="1" zoomScaleNormal="100" workbookViewId="0"/>
  </sheetViews>
  <sheetFormatPr defaultRowHeight="18" x14ac:dyDescent="0.55000000000000004"/>
  <cols>
    <col min="1" max="1" width="11.58203125" customWidth="1"/>
    <col min="2" max="2" width="9.58203125" customWidth="1"/>
    <col min="3" max="4" width="11.58203125" customWidth="1"/>
    <col min="5" max="5" width="8.58203125" customWidth="1"/>
    <col min="6" max="6" width="11.58203125" customWidth="1"/>
    <col min="7" max="7" width="8.58203125" customWidth="1"/>
    <col min="8" max="8" width="9.58203125" customWidth="1"/>
    <col min="9" max="9" width="8.58203125" style="3" customWidth="1"/>
  </cols>
  <sheetData>
    <row r="2" spans="1:12" x14ac:dyDescent="0.55000000000000004">
      <c r="B2" t="s">
        <v>46</v>
      </c>
      <c r="G2" s="1" t="s">
        <v>45</v>
      </c>
      <c r="H2" s="2">
        <v>600</v>
      </c>
    </row>
    <row r="4" spans="1:12" x14ac:dyDescent="0.55000000000000004">
      <c r="A4" s="1" t="s">
        <v>44</v>
      </c>
      <c r="B4" s="1" t="s">
        <v>43</v>
      </c>
      <c r="C4" s="1" t="s">
        <v>20</v>
      </c>
      <c r="D4" s="1" t="s">
        <v>13</v>
      </c>
      <c r="E4" s="1" t="s">
        <v>42</v>
      </c>
      <c r="F4" s="1" t="s">
        <v>41</v>
      </c>
      <c r="G4" s="1" t="s">
        <v>5</v>
      </c>
      <c r="H4" s="1" t="s">
        <v>40</v>
      </c>
      <c r="I4" s="1" t="s">
        <v>4</v>
      </c>
    </row>
    <row r="5" spans="1:12" x14ac:dyDescent="0.55000000000000004">
      <c r="A5" s="4" t="s">
        <v>39</v>
      </c>
      <c r="B5" s="4" t="s">
        <v>38</v>
      </c>
      <c r="C5" s="4" t="str">
        <f t="shared" ref="C5:C13" si="0">MID(A5,3,1)</f>
        <v>T</v>
      </c>
      <c r="D5" s="4" t="str">
        <f t="shared" ref="D5:D13" si="1">HLOOKUP(C5,$B$16:$H$17,2,FALSE)</f>
        <v>東北</v>
      </c>
      <c r="E5" s="4">
        <v>20</v>
      </c>
      <c r="F5" s="5">
        <f>IF(E5&gt;=20,0.2,IF(E5&gt;=10,0.1,0.05))</f>
        <v>0.2</v>
      </c>
      <c r="G5" s="2">
        <f t="shared" ref="G5:G13" si="2">HLOOKUP(C5,$B$16:$H$18,3,FALSE)</f>
        <v>900</v>
      </c>
      <c r="H5" s="2">
        <f t="shared" ref="H5:H13" si="3">$H$2*E5*(1-F5)+G5</f>
        <v>10500</v>
      </c>
      <c r="I5" s="1" t="str">
        <f t="shared" ref="I5:I13" si="4">HLOOKUP(C5,$B$16:$H$19,4,FALSE)</f>
        <v>３日後</v>
      </c>
      <c r="L5" s="6"/>
    </row>
    <row r="6" spans="1:12" x14ac:dyDescent="0.55000000000000004">
      <c r="A6" s="4" t="s">
        <v>37</v>
      </c>
      <c r="B6" s="4" t="s">
        <v>36</v>
      </c>
      <c r="C6" s="4" t="str">
        <f t="shared" si="0"/>
        <v>K</v>
      </c>
      <c r="D6" s="4" t="str">
        <f t="shared" si="1"/>
        <v>関東</v>
      </c>
      <c r="E6" s="4">
        <v>8</v>
      </c>
      <c r="F6" s="5">
        <f t="shared" ref="F6:F13" si="5">IF(E6&gt;=20,0.2,IF(E6&gt;=10,0.1,0.05))</f>
        <v>0.05</v>
      </c>
      <c r="G6" s="2">
        <f t="shared" si="2"/>
        <v>900</v>
      </c>
      <c r="H6" s="2">
        <f t="shared" si="3"/>
        <v>5460</v>
      </c>
      <c r="I6" s="1" t="str">
        <f t="shared" si="4"/>
        <v>３日後</v>
      </c>
      <c r="L6" s="6"/>
    </row>
    <row r="7" spans="1:12" x14ac:dyDescent="0.55000000000000004">
      <c r="A7" s="4" t="s">
        <v>35</v>
      </c>
      <c r="B7" s="4" t="s">
        <v>34</v>
      </c>
      <c r="C7" s="4" t="str">
        <f t="shared" si="0"/>
        <v>C</v>
      </c>
      <c r="D7" s="4" t="str">
        <f t="shared" si="1"/>
        <v>中部</v>
      </c>
      <c r="E7" s="4">
        <v>4</v>
      </c>
      <c r="F7" s="5">
        <f t="shared" si="5"/>
        <v>0.05</v>
      </c>
      <c r="G7" s="2">
        <f t="shared" si="2"/>
        <v>900</v>
      </c>
      <c r="H7" s="2">
        <f t="shared" si="3"/>
        <v>3180</v>
      </c>
      <c r="I7" s="1" t="str">
        <f t="shared" si="4"/>
        <v>３日後</v>
      </c>
      <c r="L7" s="6"/>
    </row>
    <row r="8" spans="1:12" x14ac:dyDescent="0.55000000000000004">
      <c r="A8" s="4" t="s">
        <v>33</v>
      </c>
      <c r="B8" s="4" t="s">
        <v>32</v>
      </c>
      <c r="C8" s="4" t="str">
        <f t="shared" si="0"/>
        <v>P</v>
      </c>
      <c r="D8" s="4" t="str">
        <f t="shared" si="1"/>
        <v>近畿</v>
      </c>
      <c r="E8" s="4">
        <v>9</v>
      </c>
      <c r="F8" s="5">
        <f t="shared" si="5"/>
        <v>0.05</v>
      </c>
      <c r="G8" s="2">
        <f t="shared" si="2"/>
        <v>600</v>
      </c>
      <c r="H8" s="2">
        <f t="shared" si="3"/>
        <v>5730</v>
      </c>
      <c r="I8" s="1" t="str">
        <f t="shared" si="4"/>
        <v>翌日着</v>
      </c>
      <c r="L8" s="6"/>
    </row>
    <row r="9" spans="1:12" x14ac:dyDescent="0.55000000000000004">
      <c r="A9" s="4" t="s">
        <v>31</v>
      </c>
      <c r="B9" s="4" t="s">
        <v>30</v>
      </c>
      <c r="C9" s="4" t="str">
        <f t="shared" si="0"/>
        <v>S</v>
      </c>
      <c r="D9" s="4" t="str">
        <f t="shared" si="1"/>
        <v>中国・四国</v>
      </c>
      <c r="E9" s="4">
        <v>10</v>
      </c>
      <c r="F9" s="5">
        <f t="shared" si="5"/>
        <v>0.1</v>
      </c>
      <c r="G9" s="2">
        <f t="shared" si="2"/>
        <v>600</v>
      </c>
      <c r="H9" s="2">
        <f t="shared" si="3"/>
        <v>6000</v>
      </c>
      <c r="I9" s="1" t="str">
        <f t="shared" si="4"/>
        <v>２日後</v>
      </c>
      <c r="L9" s="6"/>
    </row>
    <row r="10" spans="1:12" x14ac:dyDescent="0.55000000000000004">
      <c r="A10" s="4" t="s">
        <v>29</v>
      </c>
      <c r="B10" s="4" t="s">
        <v>28</v>
      </c>
      <c r="C10" s="4" t="str">
        <f t="shared" si="0"/>
        <v>P</v>
      </c>
      <c r="D10" s="4" t="str">
        <f t="shared" si="1"/>
        <v>近畿</v>
      </c>
      <c r="E10" s="4">
        <v>12</v>
      </c>
      <c r="F10" s="5">
        <f t="shared" si="5"/>
        <v>0.1</v>
      </c>
      <c r="G10" s="2">
        <f t="shared" si="2"/>
        <v>600</v>
      </c>
      <c r="H10" s="2">
        <f t="shared" si="3"/>
        <v>7080</v>
      </c>
      <c r="I10" s="1" t="str">
        <f t="shared" si="4"/>
        <v>翌日着</v>
      </c>
      <c r="L10" s="6"/>
    </row>
    <row r="11" spans="1:12" x14ac:dyDescent="0.55000000000000004">
      <c r="A11" s="4" t="s">
        <v>27</v>
      </c>
      <c r="B11" s="4" t="s">
        <v>26</v>
      </c>
      <c r="C11" s="4" t="str">
        <f t="shared" si="0"/>
        <v>K</v>
      </c>
      <c r="D11" s="4" t="str">
        <f t="shared" si="1"/>
        <v>関東</v>
      </c>
      <c r="E11" s="4">
        <v>6</v>
      </c>
      <c r="F11" s="5">
        <f t="shared" si="5"/>
        <v>0.05</v>
      </c>
      <c r="G11" s="2">
        <f t="shared" si="2"/>
        <v>900</v>
      </c>
      <c r="H11" s="2">
        <f t="shared" si="3"/>
        <v>4320</v>
      </c>
      <c r="I11" s="1" t="str">
        <f t="shared" si="4"/>
        <v>３日後</v>
      </c>
      <c r="L11" s="6"/>
    </row>
    <row r="12" spans="1:12" x14ac:dyDescent="0.55000000000000004">
      <c r="A12" s="4" t="s">
        <v>25</v>
      </c>
      <c r="B12" s="4" t="s">
        <v>24</v>
      </c>
      <c r="C12" s="4" t="str">
        <f t="shared" si="0"/>
        <v>P</v>
      </c>
      <c r="D12" s="4" t="str">
        <f t="shared" si="1"/>
        <v>近畿</v>
      </c>
      <c r="E12" s="4">
        <v>30</v>
      </c>
      <c r="F12" s="5">
        <f t="shared" si="5"/>
        <v>0.2</v>
      </c>
      <c r="G12" s="2">
        <f t="shared" si="2"/>
        <v>600</v>
      </c>
      <c r="H12" s="2">
        <f t="shared" si="3"/>
        <v>15000</v>
      </c>
      <c r="I12" s="1" t="str">
        <f t="shared" si="4"/>
        <v>翌日着</v>
      </c>
      <c r="L12" s="6"/>
    </row>
    <row r="13" spans="1:12" x14ac:dyDescent="0.55000000000000004">
      <c r="A13" s="4" t="s">
        <v>23</v>
      </c>
      <c r="B13" s="4" t="s">
        <v>22</v>
      </c>
      <c r="C13" s="4" t="str">
        <f t="shared" si="0"/>
        <v>S</v>
      </c>
      <c r="D13" s="4" t="str">
        <f t="shared" si="1"/>
        <v>中国・四国</v>
      </c>
      <c r="E13" s="4">
        <v>1</v>
      </c>
      <c r="F13" s="5">
        <f t="shared" si="5"/>
        <v>0.05</v>
      </c>
      <c r="G13" s="2">
        <f t="shared" si="2"/>
        <v>600</v>
      </c>
      <c r="H13" s="2">
        <f t="shared" si="3"/>
        <v>1170</v>
      </c>
      <c r="I13" s="1" t="str">
        <f t="shared" si="4"/>
        <v>２日後</v>
      </c>
      <c r="L13" s="6"/>
    </row>
    <row r="15" spans="1:12" x14ac:dyDescent="0.55000000000000004">
      <c r="A15" t="s">
        <v>21</v>
      </c>
    </row>
    <row r="16" spans="1:12" x14ac:dyDescent="0.55000000000000004">
      <c r="A16" s="7" t="s">
        <v>20</v>
      </c>
      <c r="B16" s="1" t="s">
        <v>19</v>
      </c>
      <c r="C16" s="1" t="s">
        <v>15</v>
      </c>
      <c r="D16" s="1" t="s">
        <v>18</v>
      </c>
      <c r="E16" s="1" t="s">
        <v>17</v>
      </c>
      <c r="F16" s="1" t="s">
        <v>16</v>
      </c>
      <c r="G16" s="1" t="s">
        <v>15</v>
      </c>
      <c r="H16" s="1" t="s">
        <v>14</v>
      </c>
      <c r="K16" s="8"/>
    </row>
    <row r="17" spans="1:8" x14ac:dyDescent="0.55000000000000004">
      <c r="A17" s="7" t="s">
        <v>13</v>
      </c>
      <c r="B17" s="1" t="s">
        <v>12</v>
      </c>
      <c r="C17" s="1" t="s">
        <v>11</v>
      </c>
      <c r="D17" s="1" t="s">
        <v>10</v>
      </c>
      <c r="E17" s="1" t="s">
        <v>9</v>
      </c>
      <c r="F17" s="1" t="s">
        <v>8</v>
      </c>
      <c r="G17" s="1" t="s">
        <v>7</v>
      </c>
      <c r="H17" s="1" t="s">
        <v>6</v>
      </c>
    </row>
    <row r="18" spans="1:8" x14ac:dyDescent="0.55000000000000004">
      <c r="A18" s="7" t="s">
        <v>5</v>
      </c>
      <c r="B18" s="2">
        <v>900</v>
      </c>
      <c r="C18" s="2">
        <v>900</v>
      </c>
      <c r="D18" s="2">
        <v>900</v>
      </c>
      <c r="E18" s="2">
        <v>600</v>
      </c>
      <c r="F18" s="2">
        <v>600</v>
      </c>
      <c r="G18" s="2">
        <v>900</v>
      </c>
      <c r="H18" s="2">
        <v>1200</v>
      </c>
    </row>
    <row r="19" spans="1:8" x14ac:dyDescent="0.55000000000000004">
      <c r="A19" s="7" t="s">
        <v>4</v>
      </c>
      <c r="B19" s="1" t="s">
        <v>3</v>
      </c>
      <c r="C19" s="1" t="s">
        <v>3</v>
      </c>
      <c r="D19" s="1" t="s">
        <v>3</v>
      </c>
      <c r="E19" s="1" t="s">
        <v>2</v>
      </c>
      <c r="F19" s="1" t="s">
        <v>1</v>
      </c>
      <c r="G19" s="1" t="s">
        <v>1</v>
      </c>
      <c r="H19" s="1" t="s">
        <v>0</v>
      </c>
    </row>
    <row r="21" spans="1:8" x14ac:dyDescent="0.55000000000000004">
      <c r="B21" s="3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2024-03-14T10:40:18Z</dcterms:created>
  <dcterms:modified xsi:type="dcterms:W3CDTF">2024-03-26T05:06:24Z</dcterms:modified>
</cp:coreProperties>
</file>