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ehara-c\Downloads\入力問題集、IT・Literacy\入力問題集\web\提供データ\提供データ\解答ファイル\3章_表作成\4節_中級練習問題\"/>
    </mc:Choice>
  </mc:AlternateContent>
  <xr:revisionPtr revIDLastSave="0" documentId="13_ncr:1_{16325857-B635-4C01-85E7-9F0B2F490C59}" xr6:coauthVersionLast="47" xr6:coauthVersionMax="47" xr10:uidLastSave="{00000000-0000-0000-0000-000000000000}"/>
  <bookViews>
    <workbookView xWindow="-110" yWindow="-110" windowWidth="19420" windowHeight="10420" xr2:uid="{50523A8A-193E-4E64-B162-2827107AF532}"/>
  </bookViews>
  <sheets>
    <sheet name="解答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" i="1" l="1"/>
  <c r="I10" i="1"/>
  <c r="I9" i="1"/>
  <c r="I8" i="1"/>
  <c r="I7" i="1"/>
  <c r="I6" i="1"/>
  <c r="I5" i="1"/>
  <c r="H11" i="1"/>
  <c r="H10" i="1"/>
  <c r="H9" i="1"/>
  <c r="H8" i="1"/>
  <c r="H7" i="1"/>
  <c r="H6" i="1"/>
  <c r="H5" i="1"/>
  <c r="C11" i="1"/>
  <c r="C10" i="1"/>
  <c r="C9" i="1"/>
  <c r="C8" i="1"/>
  <c r="C7" i="1"/>
  <c r="C6" i="1"/>
  <c r="C5" i="1"/>
  <c r="G15" i="1"/>
  <c r="D15" i="1"/>
  <c r="E15" i="1"/>
  <c r="F15" i="1"/>
  <c r="J15" i="1"/>
  <c r="E16" i="1"/>
  <c r="F16" i="1"/>
  <c r="J16" i="1"/>
  <c r="E17" i="1"/>
  <c r="F17" i="1"/>
  <c r="G17" i="1"/>
  <c r="J17" i="1"/>
  <c r="D17" i="1" l="1"/>
  <c r="G16" i="1"/>
  <c r="D16" i="1"/>
</calcChain>
</file>

<file path=xl/sharedStrings.xml><?xml version="1.0" encoding="utf-8"?>
<sst xmlns="http://schemas.openxmlformats.org/spreadsheetml/2006/main" count="44" uniqueCount="37">
  <si>
    <t>☆☆☆</t>
    <phoneticPr fontId="2"/>
  </si>
  <si>
    <t>ツイン</t>
    <phoneticPr fontId="2"/>
  </si>
  <si>
    <t>TW</t>
    <phoneticPr fontId="2"/>
  </si>
  <si>
    <t>☆☆</t>
    <phoneticPr fontId="2"/>
  </si>
  <si>
    <t>ダブル</t>
    <phoneticPr fontId="2"/>
  </si>
  <si>
    <t>DO</t>
    <phoneticPr fontId="2"/>
  </si>
  <si>
    <t>☆</t>
  </si>
  <si>
    <t>シングル</t>
    <phoneticPr fontId="2"/>
  </si>
  <si>
    <t>SI</t>
    <phoneticPr fontId="2"/>
  </si>
  <si>
    <t>評価数</t>
    <rPh sb="0" eb="3">
      <t>ヒョウカスウ</t>
    </rPh>
    <phoneticPr fontId="2"/>
  </si>
  <si>
    <t>評価</t>
    <rPh sb="0" eb="2">
      <t>ヒョウカ</t>
    </rPh>
    <phoneticPr fontId="2"/>
  </si>
  <si>
    <t>合計点</t>
    <rPh sb="0" eb="3">
      <t>ゴウケイテン</t>
    </rPh>
    <phoneticPr fontId="2"/>
  </si>
  <si>
    <t>価格</t>
    <rPh sb="0" eb="2">
      <t>カカク</t>
    </rPh>
    <phoneticPr fontId="2"/>
  </si>
  <si>
    <t>利便性</t>
    <rPh sb="0" eb="3">
      <t>リベンセイ</t>
    </rPh>
    <phoneticPr fontId="2"/>
  </si>
  <si>
    <t>設備</t>
    <rPh sb="0" eb="2">
      <t>セツビ</t>
    </rPh>
    <phoneticPr fontId="2"/>
  </si>
  <si>
    <t>アメニティ</t>
    <phoneticPr fontId="2"/>
  </si>
  <si>
    <t>税込価格</t>
    <rPh sb="0" eb="2">
      <t>ゼイコ</t>
    </rPh>
    <rPh sb="2" eb="4">
      <t>カカク</t>
    </rPh>
    <phoneticPr fontId="2"/>
  </si>
  <si>
    <t>部屋のタイプ</t>
    <rPh sb="0" eb="2">
      <t>ヘヤ</t>
    </rPh>
    <phoneticPr fontId="2"/>
  </si>
  <si>
    <t>宿泊コード</t>
    <rPh sb="0" eb="2">
      <t>シュクハク</t>
    </rPh>
    <phoneticPr fontId="2"/>
  </si>
  <si>
    <t>集計結果表</t>
    <rPh sb="0" eb="5">
      <t>シュウケイケッカヒョウ</t>
    </rPh>
    <phoneticPr fontId="2"/>
  </si>
  <si>
    <t>伊藤 淳</t>
  </si>
  <si>
    <t>東原　崇志</t>
    <phoneticPr fontId="2"/>
  </si>
  <si>
    <t>酒井　彩</t>
    <phoneticPr fontId="2"/>
  </si>
  <si>
    <t>104-SI</t>
    <phoneticPr fontId="2"/>
  </si>
  <si>
    <t>佐藤　信一</t>
    <phoneticPr fontId="2"/>
  </si>
  <si>
    <t>103-SI</t>
    <phoneticPr fontId="2"/>
  </si>
  <si>
    <t>大山　明弘</t>
    <rPh sb="3" eb="5">
      <t>アキヒロ</t>
    </rPh>
    <phoneticPr fontId="2"/>
  </si>
  <si>
    <t>102-DO</t>
    <phoneticPr fontId="2"/>
  </si>
  <si>
    <t>佐々木　淳子</t>
    <phoneticPr fontId="2"/>
  </si>
  <si>
    <t>101-SI</t>
    <phoneticPr fontId="2"/>
  </si>
  <si>
    <t>林　創平</t>
    <phoneticPr fontId="2"/>
  </si>
  <si>
    <t>次回の特別価格</t>
    <rPh sb="0" eb="2">
      <t>ジカイ</t>
    </rPh>
    <rPh sb="3" eb="7">
      <t>トクベツカカク</t>
    </rPh>
    <phoneticPr fontId="2"/>
  </si>
  <si>
    <t>代表者</t>
    <rPh sb="0" eb="3">
      <t>ダイヒョウシャ</t>
    </rPh>
    <phoneticPr fontId="2"/>
  </si>
  <si>
    <t>メモリビジネスホテルの宿泊アンケート</t>
    <rPh sb="11" eb="13">
      <t>シュクハク</t>
    </rPh>
    <phoneticPr fontId="2"/>
  </si>
  <si>
    <t>105-TW</t>
    <phoneticPr fontId="2"/>
  </si>
  <si>
    <t>106-DO</t>
    <phoneticPr fontId="2"/>
  </si>
  <si>
    <t>107-TW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</si>
</sst>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.0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/>
    <xf numFmtId="0" fontId="0" fillId="0" borderId="5" xfId="0" applyBorder="1">
      <alignment vertical="center"/>
    </xf>
    <xf numFmtId="6" fontId="0" fillId="0" borderId="5" xfId="1" applyFont="1" applyFill="1" applyBorder="1">
      <alignment vertical="center"/>
    </xf>
    <xf numFmtId="0" fontId="0" fillId="0" borderId="0" xfId="0" applyAlignment="1"/>
    <xf numFmtId="0" fontId="0" fillId="0" borderId="12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9" xfId="0" applyBorder="1" applyAlignment="1"/>
    <xf numFmtId="0" fontId="0" fillId="0" borderId="8" xfId="0" applyBorder="1" applyAlignment="1"/>
    <xf numFmtId="6" fontId="0" fillId="0" borderId="8" xfId="1" applyFont="1" applyFill="1" applyBorder="1" applyAlignment="1"/>
    <xf numFmtId="176" fontId="0" fillId="0" borderId="8" xfId="0" applyNumberFormat="1" applyBorder="1" applyAlignment="1"/>
    <xf numFmtId="176" fontId="0" fillId="0" borderId="8" xfId="0" applyNumberFormat="1" applyBorder="1">
      <alignment vertical="center"/>
    </xf>
    <xf numFmtId="176" fontId="0" fillId="0" borderId="7" xfId="0" applyNumberFormat="1" applyBorder="1">
      <alignment vertical="center"/>
    </xf>
    <xf numFmtId="0" fontId="0" fillId="0" borderId="9" xfId="0" applyBorder="1">
      <alignment vertical="center"/>
    </xf>
    <xf numFmtId="0" fontId="0" fillId="0" borderId="8" xfId="0" applyBorder="1">
      <alignment vertical="center"/>
    </xf>
    <xf numFmtId="0" fontId="0" fillId="0" borderId="7" xfId="0" applyBorder="1">
      <alignment vertical="center"/>
    </xf>
    <xf numFmtId="0" fontId="0" fillId="0" borderId="6" xfId="0" applyBorder="1" applyAlignment="1"/>
    <xf numFmtId="6" fontId="0" fillId="0" borderId="5" xfId="1" applyFont="1" applyFill="1" applyBorder="1" applyAlignment="1"/>
    <xf numFmtId="176" fontId="0" fillId="0" borderId="5" xfId="0" applyNumberFormat="1" applyBorder="1" applyAlignment="1"/>
    <xf numFmtId="176" fontId="0" fillId="0" borderId="5" xfId="0" applyNumberFormat="1" applyBorder="1">
      <alignment vertical="center"/>
    </xf>
    <xf numFmtId="176" fontId="0" fillId="0" borderId="4" xfId="0" applyNumberFormat="1" applyBorder="1">
      <alignment vertical="center"/>
    </xf>
    <xf numFmtId="0" fontId="0" fillId="0" borderId="6" xfId="0" applyBorder="1">
      <alignment vertical="center"/>
    </xf>
    <xf numFmtId="0" fontId="0" fillId="0" borderId="4" xfId="0" applyBorder="1">
      <alignment vertical="center"/>
    </xf>
    <xf numFmtId="0" fontId="0" fillId="0" borderId="3" xfId="0" applyBorder="1" applyAlignment="1"/>
    <xf numFmtId="0" fontId="0" fillId="0" borderId="2" xfId="0" applyBorder="1" applyAlignment="1"/>
    <xf numFmtId="6" fontId="0" fillId="0" borderId="2" xfId="1" applyFont="1" applyFill="1" applyBorder="1" applyAlignment="1"/>
    <xf numFmtId="176" fontId="0" fillId="0" borderId="2" xfId="0" applyNumberFormat="1" applyBorder="1" applyAlignment="1"/>
    <xf numFmtId="176" fontId="0" fillId="0" borderId="2" xfId="0" applyNumberFormat="1" applyBorder="1">
      <alignment vertical="center"/>
    </xf>
    <xf numFmtId="176" fontId="0" fillId="0" borderId="1" xfId="0" applyNumberFormat="1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0" borderId="1" xfId="0" applyBorder="1">
      <alignment vertical="center"/>
    </xf>
    <xf numFmtId="0" fontId="0" fillId="0" borderId="0" xfId="0" quotePrefix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アンケート結果の平均（部屋のタイプ別）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解答!$D$14</c:f>
              <c:strCache>
                <c:ptCount val="1"/>
                <c:pt idx="0">
                  <c:v>アメニティ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解答!$B$15:$B$17</c:f>
              <c:strCache>
                <c:ptCount val="3"/>
                <c:pt idx="0">
                  <c:v>シングル</c:v>
                </c:pt>
                <c:pt idx="1">
                  <c:v>ダブル</c:v>
                </c:pt>
                <c:pt idx="2">
                  <c:v>ツイン</c:v>
                </c:pt>
              </c:strCache>
            </c:strRef>
          </c:cat>
          <c:val>
            <c:numRef>
              <c:f>解答!$D$15:$D$17</c:f>
              <c:numCache>
                <c:formatCode>0.0</c:formatCode>
                <c:ptCount val="3"/>
                <c:pt idx="0">
                  <c:v>7</c:v>
                </c:pt>
                <c:pt idx="1">
                  <c:v>8</c:v>
                </c:pt>
                <c:pt idx="2">
                  <c:v>9.5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F9-4800-A490-AACDE42D32E3}"/>
            </c:ext>
          </c:extLst>
        </c:ser>
        <c:ser>
          <c:idx val="1"/>
          <c:order val="1"/>
          <c:tx>
            <c:strRef>
              <c:f>解答!$E$14</c:f>
              <c:strCache>
                <c:ptCount val="1"/>
                <c:pt idx="0">
                  <c:v>設備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解答!$B$15:$B$17</c:f>
              <c:strCache>
                <c:ptCount val="3"/>
                <c:pt idx="0">
                  <c:v>シングル</c:v>
                </c:pt>
                <c:pt idx="1">
                  <c:v>ダブル</c:v>
                </c:pt>
                <c:pt idx="2">
                  <c:v>ツイン</c:v>
                </c:pt>
              </c:strCache>
            </c:strRef>
          </c:cat>
          <c:val>
            <c:numRef>
              <c:f>解答!$E$15:$E$17</c:f>
              <c:numCache>
                <c:formatCode>0.0</c:formatCode>
                <c:ptCount val="3"/>
                <c:pt idx="0">
                  <c:v>6</c:v>
                </c:pt>
                <c:pt idx="1">
                  <c:v>9</c:v>
                </c:pt>
                <c:pt idx="2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F9-4800-A490-AACDE42D32E3}"/>
            </c:ext>
          </c:extLst>
        </c:ser>
        <c:ser>
          <c:idx val="2"/>
          <c:order val="2"/>
          <c:tx>
            <c:strRef>
              <c:f>解答!$F$14</c:f>
              <c:strCache>
                <c:ptCount val="1"/>
                <c:pt idx="0">
                  <c:v>利便性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解答!$B$15:$B$17</c:f>
              <c:strCache>
                <c:ptCount val="3"/>
                <c:pt idx="0">
                  <c:v>シングル</c:v>
                </c:pt>
                <c:pt idx="1">
                  <c:v>ダブル</c:v>
                </c:pt>
                <c:pt idx="2">
                  <c:v>ツイン</c:v>
                </c:pt>
              </c:strCache>
            </c:strRef>
          </c:cat>
          <c:val>
            <c:numRef>
              <c:f>解答!$F$15:$F$17</c:f>
              <c:numCache>
                <c:formatCode>0.0</c:formatCode>
                <c:ptCount val="3"/>
                <c:pt idx="0">
                  <c:v>7</c:v>
                </c:pt>
                <c:pt idx="1">
                  <c:v>7</c:v>
                </c:pt>
                <c:pt idx="2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7F9-4800-A490-AACDE42D32E3}"/>
            </c:ext>
          </c:extLst>
        </c:ser>
        <c:ser>
          <c:idx val="3"/>
          <c:order val="3"/>
          <c:tx>
            <c:strRef>
              <c:f>解答!$G$14</c:f>
              <c:strCache>
                <c:ptCount val="1"/>
                <c:pt idx="0">
                  <c:v>価格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解答!$B$15:$B$17</c:f>
              <c:strCache>
                <c:ptCount val="3"/>
                <c:pt idx="0">
                  <c:v>シングル</c:v>
                </c:pt>
                <c:pt idx="1">
                  <c:v>ダブル</c:v>
                </c:pt>
                <c:pt idx="2">
                  <c:v>ツイン</c:v>
                </c:pt>
              </c:strCache>
            </c:strRef>
          </c:cat>
          <c:val>
            <c:numRef>
              <c:f>解答!$G$15:$G$17</c:f>
              <c:numCache>
                <c:formatCode>0.0</c:formatCode>
                <c:ptCount val="3"/>
                <c:pt idx="0">
                  <c:v>7</c:v>
                </c:pt>
                <c:pt idx="1">
                  <c:v>7.5</c:v>
                </c:pt>
                <c:pt idx="2">
                  <c:v>5.5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7F9-4800-A490-AACDE42D32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50369008"/>
        <c:axId val="350369664"/>
      </c:barChart>
      <c:catAx>
        <c:axId val="3503690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0369664"/>
        <c:crosses val="autoZero"/>
        <c:auto val="1"/>
        <c:lblAlgn val="ctr"/>
        <c:lblOffset val="100"/>
        <c:noMultiLvlLbl val="0"/>
      </c:catAx>
      <c:valAx>
        <c:axId val="350369664"/>
        <c:scaling>
          <c:orientation val="minMax"/>
          <c:max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0369008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0</xdr:rowOff>
    </xdr:from>
    <xdr:to>
      <xdr:col>10</xdr:col>
      <xdr:colOff>6350</xdr:colOff>
      <xdr:row>30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F458D6E-3330-4569-B74A-522BDAECCA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9F13C-2DAC-41A2-8731-766CFC0258BC}">
  <sheetPr>
    <pageSetUpPr fitToPage="1"/>
  </sheetPr>
  <dimension ref="A2:J27"/>
  <sheetViews>
    <sheetView tabSelected="1" workbookViewId="0"/>
  </sheetViews>
  <sheetFormatPr defaultRowHeight="18" x14ac:dyDescent="0.55000000000000004"/>
  <cols>
    <col min="1" max="1" width="13" bestFit="1" customWidth="1"/>
    <col min="2" max="3" width="13" customWidth="1"/>
    <col min="4" max="7" width="11.5" customWidth="1"/>
    <col min="8" max="8" width="12" customWidth="1"/>
    <col min="9" max="9" width="15.08203125" bestFit="1" customWidth="1"/>
    <col min="10" max="10" width="7.08203125" bestFit="1" customWidth="1"/>
    <col min="11" max="14" width="2.83203125" customWidth="1"/>
    <col min="15" max="15" width="4" customWidth="1"/>
    <col min="16" max="16" width="5.5" customWidth="1"/>
    <col min="17" max="17" width="7.08203125" customWidth="1"/>
    <col min="18" max="18" width="6.25" customWidth="1"/>
    <col min="19" max="19" width="8.25" customWidth="1"/>
    <col min="20" max="20" width="5.5" customWidth="1"/>
  </cols>
  <sheetData>
    <row r="2" spans="1:10" x14ac:dyDescent="0.55000000000000004">
      <c r="B2" t="s">
        <v>33</v>
      </c>
    </row>
    <row r="4" spans="1:10" s="2" customFormat="1" x14ac:dyDescent="0.55000000000000004">
      <c r="A4" s="1" t="s">
        <v>32</v>
      </c>
      <c r="B4" s="1" t="s">
        <v>18</v>
      </c>
      <c r="C4" s="1" t="s">
        <v>17</v>
      </c>
      <c r="D4" s="1" t="s">
        <v>15</v>
      </c>
      <c r="E4" s="1" t="s">
        <v>14</v>
      </c>
      <c r="F4" s="1" t="s">
        <v>13</v>
      </c>
      <c r="G4" s="1" t="s">
        <v>12</v>
      </c>
      <c r="H4" s="1" t="s">
        <v>10</v>
      </c>
      <c r="I4" s="1" t="s">
        <v>31</v>
      </c>
    </row>
    <row r="5" spans="1:10" x14ac:dyDescent="0.55000000000000004">
      <c r="A5" s="3" t="s">
        <v>30</v>
      </c>
      <c r="B5" s="3" t="s">
        <v>29</v>
      </c>
      <c r="C5" s="3" t="str">
        <f>VLOOKUP(RIGHT(B5,2),$A$15:$C$17,2,FALSE)</f>
        <v>シングル</v>
      </c>
      <c r="D5" s="4">
        <v>6</v>
      </c>
      <c r="E5" s="4">
        <v>5</v>
      </c>
      <c r="F5" s="4">
        <v>6</v>
      </c>
      <c r="G5" s="4">
        <v>5</v>
      </c>
      <c r="H5" s="4" t="str">
        <f>VLOOKUP(SUM(D5:G5),$H$15:$I$17,2,TRUE)</f>
        <v>☆</v>
      </c>
      <c r="I5" s="5">
        <f>VLOOKUP(RIGHT(B5,2),$A$15:$C$17,3,FALSE)*0.9</f>
        <v>5850</v>
      </c>
    </row>
    <row r="6" spans="1:10" x14ac:dyDescent="0.55000000000000004">
      <c r="A6" s="3" t="s">
        <v>28</v>
      </c>
      <c r="B6" s="3" t="s">
        <v>27</v>
      </c>
      <c r="C6" s="3" t="str">
        <f>VLOOKUP(RIGHT(B6,2),$A$15:$C$17,2,FALSE)</f>
        <v>ダブル</v>
      </c>
      <c r="D6" s="4">
        <v>8</v>
      </c>
      <c r="E6" s="4">
        <v>9</v>
      </c>
      <c r="F6" s="4">
        <v>5</v>
      </c>
      <c r="G6" s="4">
        <v>7</v>
      </c>
      <c r="H6" s="4" t="str">
        <f>VLOOKUP(SUM(D6:G6),$H$15:$I$17,2,TRUE)</f>
        <v>☆☆</v>
      </c>
      <c r="I6" s="5">
        <f>VLOOKUP(RIGHT(B6,2),$A$15:$C$17,3,FALSE)*0.9</f>
        <v>8100</v>
      </c>
    </row>
    <row r="7" spans="1:10" x14ac:dyDescent="0.55000000000000004">
      <c r="A7" s="3" t="s">
        <v>26</v>
      </c>
      <c r="B7" s="3" t="s">
        <v>25</v>
      </c>
      <c r="C7" s="3" t="str">
        <f>VLOOKUP(RIGHT(B7,2),$A$15:$C$17,2,FALSE)</f>
        <v>シングル</v>
      </c>
      <c r="D7" s="4">
        <v>7</v>
      </c>
      <c r="E7" s="4">
        <v>6</v>
      </c>
      <c r="F7" s="4">
        <v>7</v>
      </c>
      <c r="G7" s="4">
        <v>6</v>
      </c>
      <c r="H7" s="4" t="str">
        <f>VLOOKUP(SUM(D7:G7),$H$15:$I$17,2,TRUE)</f>
        <v>☆☆</v>
      </c>
      <c r="I7" s="5">
        <f>VLOOKUP(RIGHT(B7,2),$A$15:$C$17,3,FALSE)*0.9</f>
        <v>5850</v>
      </c>
    </row>
    <row r="8" spans="1:10" x14ac:dyDescent="0.55000000000000004">
      <c r="A8" s="3" t="s">
        <v>24</v>
      </c>
      <c r="B8" s="3" t="s">
        <v>23</v>
      </c>
      <c r="C8" s="3" t="str">
        <f>VLOOKUP(RIGHT(B8,2),$A$15:$C$17,2,FALSE)</f>
        <v>シングル</v>
      </c>
      <c r="D8" s="4">
        <v>8</v>
      </c>
      <c r="E8" s="4">
        <v>7</v>
      </c>
      <c r="F8" s="4">
        <v>8</v>
      </c>
      <c r="G8" s="4">
        <v>10</v>
      </c>
      <c r="H8" s="4" t="str">
        <f>VLOOKUP(SUM(D8:G8),$H$15:$I$17,2,TRUE)</f>
        <v>☆☆☆</v>
      </c>
      <c r="I8" s="5">
        <f>VLOOKUP(RIGHT(B8,2),$A$15:$C$17,3,FALSE)*0.9</f>
        <v>5850</v>
      </c>
    </row>
    <row r="9" spans="1:10" x14ac:dyDescent="0.55000000000000004">
      <c r="A9" s="3" t="s">
        <v>22</v>
      </c>
      <c r="B9" s="3" t="s">
        <v>34</v>
      </c>
      <c r="C9" s="3" t="str">
        <f>VLOOKUP(RIGHT(B9,2),$A$15:$C$17,2,FALSE)</f>
        <v>ツイン</v>
      </c>
      <c r="D9" s="4">
        <v>9</v>
      </c>
      <c r="E9" s="4">
        <v>8</v>
      </c>
      <c r="F9" s="4">
        <v>6</v>
      </c>
      <c r="G9" s="4">
        <v>4</v>
      </c>
      <c r="H9" s="4" t="str">
        <f>VLOOKUP(SUM(D9:G9),$H$15:$I$17,2,TRUE)</f>
        <v>☆☆</v>
      </c>
      <c r="I9" s="5">
        <f>VLOOKUP(RIGHT(B9,2),$A$15:$C$17,3,FALSE)*0.9</f>
        <v>10800</v>
      </c>
    </row>
    <row r="10" spans="1:10" x14ac:dyDescent="0.55000000000000004">
      <c r="A10" s="3" t="s">
        <v>21</v>
      </c>
      <c r="B10" s="3" t="s">
        <v>35</v>
      </c>
      <c r="C10" s="3" t="str">
        <f>VLOOKUP(RIGHT(B10,2),$A$15:$C$17,2,FALSE)</f>
        <v>ダブル</v>
      </c>
      <c r="D10" s="4">
        <v>8</v>
      </c>
      <c r="E10" s="4">
        <v>9</v>
      </c>
      <c r="F10" s="4">
        <v>9</v>
      </c>
      <c r="G10" s="4">
        <v>8</v>
      </c>
      <c r="H10" s="4" t="str">
        <f>VLOOKUP(SUM(D10:G10),$H$15:$I$17,2,TRUE)</f>
        <v>☆☆☆</v>
      </c>
      <c r="I10" s="5">
        <f>VLOOKUP(RIGHT(B10,2),$A$15:$C$17,3,FALSE)*0.9</f>
        <v>8100</v>
      </c>
    </row>
    <row r="11" spans="1:10" x14ac:dyDescent="0.55000000000000004">
      <c r="A11" s="3" t="s">
        <v>20</v>
      </c>
      <c r="B11" s="3" t="s">
        <v>36</v>
      </c>
      <c r="C11" s="3" t="str">
        <f>VLOOKUP(RIGHT(B11,2),$A$15:$C$17,2,FALSE)</f>
        <v>ツイン</v>
      </c>
      <c r="D11" s="4">
        <v>10</v>
      </c>
      <c r="E11" s="4">
        <v>10</v>
      </c>
      <c r="F11" s="4">
        <v>8</v>
      </c>
      <c r="G11" s="4">
        <v>7</v>
      </c>
      <c r="H11" s="4" t="str">
        <f>VLOOKUP(SUM(D11:G11),$H$15:$I$17,2,TRUE)</f>
        <v>☆☆☆</v>
      </c>
      <c r="I11" s="5">
        <f>VLOOKUP(RIGHT(B11,2),$A$15:$C$17,3,FALSE)*0.9</f>
        <v>10800</v>
      </c>
    </row>
    <row r="12" spans="1:10" x14ac:dyDescent="0.55000000000000004">
      <c r="B12" s="6"/>
    </row>
    <row r="13" spans="1:10" ht="18.5" thickBot="1" x14ac:dyDescent="0.6">
      <c r="A13" s="6" t="s">
        <v>19</v>
      </c>
    </row>
    <row r="14" spans="1:10" ht="18.5" thickBot="1" x14ac:dyDescent="0.6">
      <c r="A14" s="7" t="s">
        <v>18</v>
      </c>
      <c r="B14" s="8" t="s">
        <v>17</v>
      </c>
      <c r="C14" s="8" t="s">
        <v>16</v>
      </c>
      <c r="D14" s="9" t="s">
        <v>15</v>
      </c>
      <c r="E14" s="9" t="s">
        <v>14</v>
      </c>
      <c r="F14" s="9" t="s">
        <v>13</v>
      </c>
      <c r="G14" s="10" t="s">
        <v>12</v>
      </c>
      <c r="H14" s="11" t="s">
        <v>11</v>
      </c>
      <c r="I14" s="8" t="s">
        <v>10</v>
      </c>
      <c r="J14" s="12" t="s">
        <v>9</v>
      </c>
    </row>
    <row r="15" spans="1:10" ht="18.5" thickTop="1" x14ac:dyDescent="0.55000000000000004">
      <c r="A15" s="13" t="s">
        <v>8</v>
      </c>
      <c r="B15" s="14" t="s">
        <v>7</v>
      </c>
      <c r="C15" s="15">
        <v>6500</v>
      </c>
      <c r="D15" s="16">
        <f>AVERAGEIFS($D$5:$D$11,$C$5:$C$11,B15)</f>
        <v>7</v>
      </c>
      <c r="E15" s="17">
        <f>AVERAGEIFS($E$5:$E$11,$C$5:$C$11,B15)</f>
        <v>6</v>
      </c>
      <c r="F15" s="17">
        <f>AVERAGEIFS($F$5:$F$11,$C$5:$C$11,B15)</f>
        <v>7</v>
      </c>
      <c r="G15" s="18">
        <f>AVERAGEIFS($G$5:$G$11,$C$5:$C$11,B15)</f>
        <v>7</v>
      </c>
      <c r="H15" s="19">
        <v>0</v>
      </c>
      <c r="I15" s="20" t="s">
        <v>6</v>
      </c>
      <c r="J15" s="21">
        <f>COUNTIFS($H$5:$H$11,I15)</f>
        <v>1</v>
      </c>
    </row>
    <row r="16" spans="1:10" x14ac:dyDescent="0.55000000000000004">
      <c r="A16" s="22" t="s">
        <v>5</v>
      </c>
      <c r="B16" s="3" t="s">
        <v>4</v>
      </c>
      <c r="C16" s="23">
        <v>9000</v>
      </c>
      <c r="D16" s="24">
        <f>AVERAGEIFS($D$5:$D$11,$C$5:$C$11,B16)</f>
        <v>8</v>
      </c>
      <c r="E16" s="25">
        <f>AVERAGEIFS($E$5:$E$11,$C$5:$C$11,B16)</f>
        <v>9</v>
      </c>
      <c r="F16" s="25">
        <f>AVERAGEIFS($F$5:$F$11,$C$5:$C$11,B16)</f>
        <v>7</v>
      </c>
      <c r="G16" s="26">
        <f>AVERAGEIFS($G$5:$G$11,$C$5:$C$11,B16)</f>
        <v>7.5</v>
      </c>
      <c r="H16" s="27">
        <v>25</v>
      </c>
      <c r="I16" s="4" t="s">
        <v>3</v>
      </c>
      <c r="J16" s="28">
        <f>COUNTIFS($H$5:$H$11,I16)</f>
        <v>3</v>
      </c>
    </row>
    <row r="17" spans="1:10" ht="18.5" thickBot="1" x14ac:dyDescent="0.6">
      <c r="A17" s="29" t="s">
        <v>2</v>
      </c>
      <c r="B17" s="30" t="s">
        <v>1</v>
      </c>
      <c r="C17" s="31">
        <v>12000</v>
      </c>
      <c r="D17" s="32">
        <f>AVERAGEIFS($D$5:$D$11,$C$5:$C$11,B17)</f>
        <v>9.5</v>
      </c>
      <c r="E17" s="33">
        <f>AVERAGEIFS($E$5:$E$11,$C$5:$C$11,B17)</f>
        <v>9</v>
      </c>
      <c r="F17" s="33">
        <f>AVERAGEIFS($F$5:$F$11,$C$5:$C$11,B17)</f>
        <v>7</v>
      </c>
      <c r="G17" s="34">
        <f>AVERAGEIFS($G$5:$G$11,$C$5:$C$11,B17)</f>
        <v>5.5</v>
      </c>
      <c r="H17" s="35">
        <v>30</v>
      </c>
      <c r="I17" s="36" t="s">
        <v>0</v>
      </c>
      <c r="J17" s="37">
        <f>COUNTIFS($H$5:$H$11,I17)</f>
        <v>3</v>
      </c>
    </row>
    <row r="19" spans="1:10" x14ac:dyDescent="0.55000000000000004">
      <c r="J19" s="38"/>
    </row>
    <row r="20" spans="1:10" x14ac:dyDescent="0.55000000000000004">
      <c r="J20" s="38"/>
    </row>
    <row r="21" spans="1:10" x14ac:dyDescent="0.55000000000000004">
      <c r="J21" s="38"/>
    </row>
    <row r="22" spans="1:10" x14ac:dyDescent="0.55000000000000004">
      <c r="J22" s="38"/>
    </row>
    <row r="23" spans="1:10" x14ac:dyDescent="0.55000000000000004">
      <c r="J23" s="38"/>
    </row>
    <row r="24" spans="1:10" x14ac:dyDescent="0.55000000000000004">
      <c r="J24" s="38"/>
    </row>
    <row r="25" spans="1:10" x14ac:dyDescent="0.55000000000000004">
      <c r="J25" s="38"/>
    </row>
    <row r="26" spans="1:10" x14ac:dyDescent="0.55000000000000004">
      <c r="J26" s="38"/>
    </row>
    <row r="27" spans="1:10" x14ac:dyDescent="0.55000000000000004">
      <c r="J27" s="38"/>
    </row>
  </sheetData>
  <phoneticPr fontId="2"/>
  <printOptions headings="1"/>
  <pageMargins left="0.70866141732283472" right="0.70866141732283472" top="0.74803149606299213" bottom="0.74803149606299213" header="0.31496062992125984" footer="0.31496062992125984"/>
  <pageSetup paperSize="9" scale="75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解答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上原	千夏</dc:creator>
  <cp:lastModifiedBy>上原	千夏</cp:lastModifiedBy>
  <dcterms:created xsi:type="dcterms:W3CDTF">2024-03-14T10:41:21Z</dcterms:created>
  <dcterms:modified xsi:type="dcterms:W3CDTF">2024-03-26T04:53:16Z</dcterms:modified>
</cp:coreProperties>
</file>