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ehara-c\Downloads\入力問題集、IT・Literacy\入力問題集\web\提供データ\提供データ\解答ファイル\3章_表作成\2節_初級練習問題\"/>
    </mc:Choice>
  </mc:AlternateContent>
  <xr:revisionPtr revIDLastSave="0" documentId="13_ncr:1_{2FCF4746-0198-4937-BAA8-2047FB5F9F96}" xr6:coauthVersionLast="47" xr6:coauthVersionMax="47" xr10:uidLastSave="{00000000-0000-0000-0000-000000000000}"/>
  <bookViews>
    <workbookView xWindow="-110" yWindow="-110" windowWidth="19420" windowHeight="10420" xr2:uid="{3FC3F4C0-AC69-486F-BBF1-2613C677F55A}"/>
  </bookViews>
  <sheets>
    <sheet name="解答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2" l="1"/>
  <c r="H6" i="2" s="1"/>
  <c r="I6" i="2"/>
  <c r="C7" i="2"/>
  <c r="H7" i="2"/>
  <c r="I7" i="2"/>
  <c r="C8" i="2"/>
  <c r="H8" i="2" s="1"/>
  <c r="I8" i="2"/>
  <c r="C9" i="2"/>
  <c r="H9" i="2" s="1"/>
  <c r="I9" i="2"/>
  <c r="C10" i="2"/>
  <c r="H10" i="2" s="1"/>
  <c r="I10" i="2"/>
  <c r="D11" i="2"/>
  <c r="E11" i="2"/>
  <c r="F11" i="2"/>
  <c r="G11" i="2"/>
  <c r="D12" i="2"/>
  <c r="E12" i="2"/>
  <c r="F12" i="2"/>
  <c r="G12" i="2"/>
  <c r="D13" i="2"/>
  <c r="E13" i="2"/>
  <c r="F13" i="2"/>
  <c r="G13" i="2"/>
  <c r="E14" i="2"/>
  <c r="F14" i="2"/>
  <c r="G14" i="2"/>
  <c r="C34" i="2"/>
  <c r="H34" i="2"/>
  <c r="C35" i="2"/>
  <c r="H35" i="2"/>
  <c r="C36" i="2"/>
  <c r="H36" i="2" s="1"/>
  <c r="D37" i="2"/>
  <c r="E37" i="2"/>
  <c r="F37" i="2"/>
  <c r="G37" i="2"/>
  <c r="H37" i="2" l="1"/>
  <c r="H11" i="2"/>
</calcChain>
</file>

<file path=xl/sharedStrings.xml><?xml version="1.0" encoding="utf-8"?>
<sst xmlns="http://schemas.openxmlformats.org/spreadsheetml/2006/main" count="36" uniqueCount="27">
  <si>
    <t>合計</t>
    <rPh sb="0" eb="2">
      <t>ゴウケイ</t>
    </rPh>
    <phoneticPr fontId="2"/>
  </si>
  <si>
    <t>貸別荘きらら</t>
    <phoneticPr fontId="2"/>
  </si>
  <si>
    <t>森とともに</t>
    <phoneticPr fontId="2"/>
  </si>
  <si>
    <t>丘の上古民家</t>
    <phoneticPr fontId="2"/>
  </si>
  <si>
    <t>売上金額</t>
    <rPh sb="0" eb="4">
      <t>ウリアゲキンガク</t>
    </rPh>
    <phoneticPr fontId="2"/>
  </si>
  <si>
    <t>１月</t>
  </si>
  <si>
    <t>１２月</t>
  </si>
  <si>
    <t>１１月</t>
  </si>
  <si>
    <t>１０月</t>
  </si>
  <si>
    <t>新料金</t>
    <rPh sb="0" eb="1">
      <t>シン</t>
    </rPh>
    <rPh sb="1" eb="3">
      <t>リョウキン</t>
    </rPh>
    <phoneticPr fontId="2"/>
  </si>
  <si>
    <t>宿泊料金</t>
    <rPh sb="0" eb="2">
      <t>シュクハク</t>
    </rPh>
    <rPh sb="2" eb="4">
      <t>リョウキン</t>
    </rPh>
    <phoneticPr fontId="2"/>
  </si>
  <si>
    <t>施設名</t>
    <rPh sb="0" eb="3">
      <t>シセツメイ</t>
    </rPh>
    <phoneticPr fontId="2"/>
  </si>
  <si>
    <t>（組数）</t>
    <rPh sb="1" eb="3">
      <t>クミスウ</t>
    </rPh>
    <phoneticPr fontId="2"/>
  </si>
  <si>
    <t>２．１棟貸宿泊施設</t>
    <rPh sb="3" eb="4">
      <t>トウ</t>
    </rPh>
    <rPh sb="4" eb="5">
      <t>カシ</t>
    </rPh>
    <rPh sb="5" eb="7">
      <t>シュクハク</t>
    </rPh>
    <rPh sb="7" eb="9">
      <t>シセツ</t>
    </rPh>
    <phoneticPr fontId="2"/>
  </si>
  <si>
    <t>-</t>
    <phoneticPr fontId="2"/>
  </si>
  <si>
    <t>前月比</t>
    <rPh sb="0" eb="3">
      <t>ゼンゲツヒ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</si>
  <si>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</si>
  <si>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</si>
  <si>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旅館まうす</t>
    <rPh sb="0" eb="2">
      <t>リョカン</t>
    </rPh>
    <phoneticPr fontId="2"/>
  </si>
  <si>
    <t>富山旅館</t>
    <rPh sb="0" eb="2">
      <t>トヤマ</t>
    </rPh>
    <rPh sb="2" eb="4">
      <t>リョカン</t>
    </rPh>
    <phoneticPr fontId="2"/>
  </si>
  <si>
    <t>ターミナル北館</t>
    <rPh sb="5" eb="6">
      <t>キタ</t>
    </rPh>
    <rPh sb="6" eb="7">
      <t>カン</t>
    </rPh>
    <phoneticPr fontId="2"/>
  </si>
  <si>
    <t>日文ホテル</t>
    <rPh sb="0" eb="1">
      <t>ヒ</t>
    </rPh>
    <rPh sb="1" eb="2">
      <t>ブン</t>
    </rPh>
    <phoneticPr fontId="2"/>
  </si>
  <si>
    <t>ホテルニュータワー</t>
    <phoneticPr fontId="2"/>
  </si>
  <si>
    <t>平均者数</t>
    <rPh sb="0" eb="2">
      <t>ヘイキン</t>
    </rPh>
    <rPh sb="2" eb="3">
      <t>シャ</t>
    </rPh>
    <rPh sb="3" eb="4">
      <t>スウ</t>
    </rPh>
    <phoneticPr fontId="2"/>
  </si>
  <si>
    <t>（人数）</t>
    <rPh sb="1" eb="3">
      <t>ニンズウ</t>
    </rPh>
    <phoneticPr fontId="2"/>
  </si>
  <si>
    <t>１．ホテル、旅館</t>
    <rPh sb="6" eb="8">
      <t>リョカン</t>
    </rPh>
    <phoneticPr fontId="2"/>
  </si>
  <si>
    <t>宿泊施設売上一覧表</t>
    <rPh sb="0" eb="2">
      <t>シュクハク</t>
    </rPh>
    <rPh sb="2" eb="4">
      <t>シセツ</t>
    </rPh>
    <rPh sb="4" eb="6">
      <t>ウリアゲ</t>
    </rPh>
    <rPh sb="6" eb="8">
      <t>イチラン</t>
    </rPh>
    <rPh sb="8" eb="9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</si>
</sst>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.0%"/>
    <numFmt numFmtId="177" formatCode="0.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6" fontId="0" fillId="0" borderId="1" xfId="1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quotePrefix="1">
      <alignment vertical="center"/>
    </xf>
    <xf numFmtId="176" fontId="0" fillId="0" borderId="1" xfId="2" applyNumberFormat="1" applyFont="1" applyBorder="1">
      <alignment vertical="center"/>
    </xf>
    <xf numFmtId="6" fontId="0" fillId="0" borderId="2" xfId="1" applyFont="1" applyBorder="1">
      <alignment vertical="center"/>
    </xf>
    <xf numFmtId="177" fontId="0" fillId="0" borderId="1" xfId="0" applyNumberFormat="1" applyBorder="1">
      <alignment vertical="center"/>
    </xf>
    <xf numFmtId="0" fontId="0" fillId="0" borderId="0" xfId="0" applyAlignment="1">
      <alignment horizontal="right"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月別宿泊者数の推移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解答!$A$6</c:f>
              <c:strCache>
                <c:ptCount val="1"/>
                <c:pt idx="0">
                  <c:v>ホテルニュータワー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解答!$D$5:$G$5</c:f>
              <c:strCache>
                <c:ptCount val="4"/>
                <c:pt idx="0">
                  <c:v>１０月</c:v>
                </c:pt>
                <c:pt idx="1">
                  <c:v>１１月</c:v>
                </c:pt>
                <c:pt idx="2">
                  <c:v>１２月</c:v>
                </c:pt>
                <c:pt idx="3">
                  <c:v>１月</c:v>
                </c:pt>
              </c:strCache>
            </c:strRef>
          </c:cat>
          <c:val>
            <c:numRef>
              <c:f>解答!$D$6:$G$6</c:f>
              <c:numCache>
                <c:formatCode>General</c:formatCode>
                <c:ptCount val="4"/>
                <c:pt idx="0">
                  <c:v>54</c:v>
                </c:pt>
                <c:pt idx="1">
                  <c:v>31</c:v>
                </c:pt>
                <c:pt idx="2">
                  <c:v>32</c:v>
                </c:pt>
                <c:pt idx="3">
                  <c:v>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8B3-47CF-A621-60E56571AEEC}"/>
            </c:ext>
          </c:extLst>
        </c:ser>
        <c:ser>
          <c:idx val="1"/>
          <c:order val="1"/>
          <c:tx>
            <c:strRef>
              <c:f>解答!$A$7</c:f>
              <c:strCache>
                <c:ptCount val="1"/>
                <c:pt idx="0">
                  <c:v>日文ホテル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解答!$D$5:$G$5</c:f>
              <c:strCache>
                <c:ptCount val="4"/>
                <c:pt idx="0">
                  <c:v>１０月</c:v>
                </c:pt>
                <c:pt idx="1">
                  <c:v>１１月</c:v>
                </c:pt>
                <c:pt idx="2">
                  <c:v>１２月</c:v>
                </c:pt>
                <c:pt idx="3">
                  <c:v>１月</c:v>
                </c:pt>
              </c:strCache>
            </c:strRef>
          </c:cat>
          <c:val>
            <c:numRef>
              <c:f>解答!$D$7:$G$7</c:f>
              <c:numCache>
                <c:formatCode>General</c:formatCode>
                <c:ptCount val="4"/>
                <c:pt idx="0">
                  <c:v>77</c:v>
                </c:pt>
                <c:pt idx="1">
                  <c:v>64</c:v>
                </c:pt>
                <c:pt idx="2">
                  <c:v>175</c:v>
                </c:pt>
                <c:pt idx="3">
                  <c:v>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8B3-47CF-A621-60E56571AEEC}"/>
            </c:ext>
          </c:extLst>
        </c:ser>
        <c:ser>
          <c:idx val="2"/>
          <c:order val="2"/>
          <c:tx>
            <c:strRef>
              <c:f>解答!$A$8</c:f>
              <c:strCache>
                <c:ptCount val="1"/>
                <c:pt idx="0">
                  <c:v>ターミナル北館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解答!$D$5:$G$5</c:f>
              <c:strCache>
                <c:ptCount val="4"/>
                <c:pt idx="0">
                  <c:v>１０月</c:v>
                </c:pt>
                <c:pt idx="1">
                  <c:v>１１月</c:v>
                </c:pt>
                <c:pt idx="2">
                  <c:v>１２月</c:v>
                </c:pt>
                <c:pt idx="3">
                  <c:v>１月</c:v>
                </c:pt>
              </c:strCache>
            </c:strRef>
          </c:cat>
          <c:val>
            <c:numRef>
              <c:f>解答!$D$8:$G$8</c:f>
              <c:numCache>
                <c:formatCode>General</c:formatCode>
                <c:ptCount val="4"/>
                <c:pt idx="0">
                  <c:v>167</c:v>
                </c:pt>
                <c:pt idx="1">
                  <c:v>181</c:v>
                </c:pt>
                <c:pt idx="2">
                  <c:v>71</c:v>
                </c:pt>
                <c:pt idx="3">
                  <c:v>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8B3-47CF-A621-60E56571AEEC}"/>
            </c:ext>
          </c:extLst>
        </c:ser>
        <c:ser>
          <c:idx val="3"/>
          <c:order val="3"/>
          <c:tx>
            <c:strRef>
              <c:f>解答!$A$9</c:f>
              <c:strCache>
                <c:ptCount val="1"/>
                <c:pt idx="0">
                  <c:v>富山旅館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解答!$D$5:$G$5</c:f>
              <c:strCache>
                <c:ptCount val="4"/>
                <c:pt idx="0">
                  <c:v>１０月</c:v>
                </c:pt>
                <c:pt idx="1">
                  <c:v>１１月</c:v>
                </c:pt>
                <c:pt idx="2">
                  <c:v>１２月</c:v>
                </c:pt>
                <c:pt idx="3">
                  <c:v>１月</c:v>
                </c:pt>
              </c:strCache>
            </c:strRef>
          </c:cat>
          <c:val>
            <c:numRef>
              <c:f>解答!$D$9:$G$9</c:f>
              <c:numCache>
                <c:formatCode>General</c:formatCode>
                <c:ptCount val="4"/>
                <c:pt idx="0">
                  <c:v>27</c:v>
                </c:pt>
                <c:pt idx="1">
                  <c:v>12</c:v>
                </c:pt>
                <c:pt idx="2">
                  <c:v>120</c:v>
                </c:pt>
                <c:pt idx="3">
                  <c:v>137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8B3-47CF-A621-60E56571AEEC}"/>
            </c:ext>
          </c:extLst>
        </c:ser>
        <c:ser>
          <c:idx val="4"/>
          <c:order val="4"/>
          <c:tx>
            <c:strRef>
              <c:f>解答!$A$10</c:f>
              <c:strCache>
                <c:ptCount val="1"/>
                <c:pt idx="0">
                  <c:v>旅館まうす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解答!$D$5:$G$5</c:f>
              <c:strCache>
                <c:ptCount val="4"/>
                <c:pt idx="0">
                  <c:v>１０月</c:v>
                </c:pt>
                <c:pt idx="1">
                  <c:v>１１月</c:v>
                </c:pt>
                <c:pt idx="2">
                  <c:v>１２月</c:v>
                </c:pt>
                <c:pt idx="3">
                  <c:v>１月</c:v>
                </c:pt>
              </c:strCache>
            </c:strRef>
          </c:cat>
          <c:val>
            <c:numRef>
              <c:f>解答!$D$10:$G$10</c:f>
              <c:numCache>
                <c:formatCode>General</c:formatCode>
                <c:ptCount val="4"/>
                <c:pt idx="0">
                  <c:v>35</c:v>
                </c:pt>
                <c:pt idx="1">
                  <c:v>25</c:v>
                </c:pt>
                <c:pt idx="2">
                  <c:v>81</c:v>
                </c:pt>
                <c:pt idx="3">
                  <c:v>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8B3-47CF-A621-60E56571A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7148560"/>
        <c:axId val="517154792"/>
      </c:lineChart>
      <c:catAx>
        <c:axId val="517148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7154792"/>
        <c:crosses val="autoZero"/>
        <c:auto val="1"/>
        <c:lblAlgn val="ctr"/>
        <c:lblOffset val="100"/>
        <c:noMultiLvlLbl val="0"/>
      </c:catAx>
      <c:valAx>
        <c:axId val="517154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人数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7148560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売上金額の割合（１棟貸施設）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解答!$H$33</c:f>
              <c:strCache>
                <c:ptCount val="1"/>
                <c:pt idx="0">
                  <c:v>売上金額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F5A-439C-AEE1-91CF6668FEA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F5A-439C-AEE1-91CF6668FEA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F5A-439C-AEE1-91CF6668FEA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解答!$A$34:$A$36</c:f>
              <c:strCache>
                <c:ptCount val="3"/>
                <c:pt idx="0">
                  <c:v>丘の上古民家</c:v>
                </c:pt>
                <c:pt idx="1">
                  <c:v>森とともに</c:v>
                </c:pt>
                <c:pt idx="2">
                  <c:v>貸別荘きらら</c:v>
                </c:pt>
              </c:strCache>
            </c:strRef>
          </c:cat>
          <c:val>
            <c:numRef>
              <c:f>解答!$H$34:$H$36</c:f>
              <c:numCache>
                <c:formatCode>"¥"#,##0_);[Red]\("¥"#,##0\)</c:formatCode>
                <c:ptCount val="3"/>
                <c:pt idx="0">
                  <c:v>4732000</c:v>
                </c:pt>
                <c:pt idx="1">
                  <c:v>3047200</c:v>
                </c:pt>
                <c:pt idx="2">
                  <c:v>1487200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F5A-439C-AEE1-91CF6668FEAE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9</xdr:col>
      <xdr:colOff>0</xdr:colOff>
      <xdr:row>29</xdr:row>
      <xdr:rowOff>219600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FB1D0DC-3A5C-4685-B04E-D7E060FF8A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38</xdr:row>
      <xdr:rowOff>0</xdr:rowOff>
    </xdr:from>
    <xdr:to>
      <xdr:col>8</xdr:col>
      <xdr:colOff>6350</xdr:colOff>
      <xdr:row>54</xdr:row>
      <xdr:rowOff>5522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E9E231A-A9BB-4FAC-BD91-0EE17AD033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B64D1-2DFF-4DB9-93DC-E8F7FF295F2B}">
  <sheetPr>
    <pageSetUpPr fitToPage="1"/>
  </sheetPr>
  <dimension ref="A2:J37"/>
  <sheetViews>
    <sheetView tabSelected="1" topLeftCell="A16" zoomScaleNormal="100" workbookViewId="0"/>
  </sheetViews>
  <sheetFormatPr defaultRowHeight="18" x14ac:dyDescent="0.55000000000000004"/>
  <cols>
    <col min="1" max="1" width="18.58203125" customWidth="1"/>
    <col min="2" max="3" width="9.58203125" customWidth="1"/>
    <col min="4" max="7" width="8.58203125" customWidth="1"/>
    <col min="8" max="8" width="12.58203125" customWidth="1"/>
    <col min="9" max="9" width="9.58203125" customWidth="1"/>
  </cols>
  <sheetData>
    <row r="2" spans="1:10" x14ac:dyDescent="0.55000000000000004">
      <c r="B2" t="s">
        <v>26</v>
      </c>
    </row>
    <row r="4" spans="1:10" x14ac:dyDescent="0.55000000000000004">
      <c r="A4" t="s">
        <v>25</v>
      </c>
      <c r="G4" s="5" t="s">
        <v>24</v>
      </c>
      <c r="I4" s="10"/>
    </row>
    <row r="5" spans="1:10" x14ac:dyDescent="0.55000000000000004">
      <c r="A5" s="3" t="s">
        <v>11</v>
      </c>
      <c r="B5" s="3" t="s">
        <v>10</v>
      </c>
      <c r="C5" s="3" t="s">
        <v>9</v>
      </c>
      <c r="D5" s="3" t="s">
        <v>8</v>
      </c>
      <c r="E5" s="3" t="s">
        <v>7</v>
      </c>
      <c r="F5" s="3" t="s">
        <v>6</v>
      </c>
      <c r="G5" s="3" t="s">
        <v>5</v>
      </c>
      <c r="H5" s="3" t="s">
        <v>4</v>
      </c>
      <c r="I5" s="3" t="s">
        <v>23</v>
      </c>
    </row>
    <row r="6" spans="1:10" x14ac:dyDescent="0.55000000000000004">
      <c r="A6" s="2" t="s">
        <v>22</v>
      </c>
      <c r="B6" s="4">
        <v>12000</v>
      </c>
      <c r="C6" s="4">
        <f>B6*1.1</f>
        <v>13200.000000000002</v>
      </c>
      <c r="D6" s="2">
        <v>54</v>
      </c>
      <c r="E6" s="2">
        <v>31</v>
      </c>
      <c r="F6" s="2">
        <v>32</v>
      </c>
      <c r="G6" s="2">
        <v>127</v>
      </c>
      <c r="H6" s="1">
        <f>B6*(D6+E6)+C6*(F6+G6)</f>
        <v>3118800.0000000005</v>
      </c>
      <c r="I6" s="9">
        <f>ROUND(AVERAGE(D6:G6),1)</f>
        <v>61</v>
      </c>
    </row>
    <row r="7" spans="1:10" x14ac:dyDescent="0.55000000000000004">
      <c r="A7" s="2" t="s">
        <v>21</v>
      </c>
      <c r="B7" s="4">
        <v>9800</v>
      </c>
      <c r="C7" s="4">
        <f>B7*1.1</f>
        <v>10780</v>
      </c>
      <c r="D7" s="2">
        <v>77</v>
      </c>
      <c r="E7" s="2">
        <v>64</v>
      </c>
      <c r="F7" s="2">
        <v>175</v>
      </c>
      <c r="G7" s="2">
        <v>132</v>
      </c>
      <c r="H7" s="1">
        <f>B7*(D7+E7)+C7*(F7+G7)</f>
        <v>4691260</v>
      </c>
      <c r="I7" s="9">
        <f>ROUND(AVERAGE(D7:G7),1)</f>
        <v>112</v>
      </c>
    </row>
    <row r="8" spans="1:10" x14ac:dyDescent="0.55000000000000004">
      <c r="A8" s="2" t="s">
        <v>20</v>
      </c>
      <c r="B8" s="4">
        <v>6500</v>
      </c>
      <c r="C8" s="4">
        <f>B8*1.1</f>
        <v>7150.0000000000009</v>
      </c>
      <c r="D8" s="2">
        <v>167</v>
      </c>
      <c r="E8" s="2">
        <v>181</v>
      </c>
      <c r="F8" s="2">
        <v>71</v>
      </c>
      <c r="G8" s="2">
        <v>81</v>
      </c>
      <c r="H8" s="1">
        <f>B8*(D8+E8)+C8*(F8+G8)</f>
        <v>3348800</v>
      </c>
      <c r="I8" s="9">
        <f>ROUND(AVERAGE(D8:G8),1)</f>
        <v>125</v>
      </c>
    </row>
    <row r="9" spans="1:10" x14ac:dyDescent="0.55000000000000004">
      <c r="A9" s="2" t="s">
        <v>19</v>
      </c>
      <c r="B9" s="4">
        <v>12000</v>
      </c>
      <c r="C9" s="4">
        <f>B9*1.1</f>
        <v>13200.000000000002</v>
      </c>
      <c r="D9" s="2">
        <v>27</v>
      </c>
      <c r="E9" s="2">
        <v>12</v>
      </c>
      <c r="F9" s="2">
        <v>120</v>
      </c>
      <c r="G9" s="2">
        <v>137</v>
      </c>
      <c r="H9" s="1">
        <f>B9*(D9+E9)+C9*(F9+G9)</f>
        <v>3860400.0000000005</v>
      </c>
      <c r="I9" s="9">
        <f>ROUND(AVERAGE(D9:G9),1)</f>
        <v>74</v>
      </c>
    </row>
    <row r="10" spans="1:10" x14ac:dyDescent="0.55000000000000004">
      <c r="A10" s="2" t="s">
        <v>18</v>
      </c>
      <c r="B10" s="4">
        <v>7500</v>
      </c>
      <c r="C10" s="4">
        <f>B10*1.1</f>
        <v>8250</v>
      </c>
      <c r="D10" s="2">
        <v>35</v>
      </c>
      <c r="E10" s="2">
        <v>25</v>
      </c>
      <c r="F10" s="2">
        <v>81</v>
      </c>
      <c r="G10" s="2">
        <v>98</v>
      </c>
      <c r="H10" s="1">
        <f>B10*(D10+E10)+C10*(F10+G10)</f>
        <v>1926750</v>
      </c>
      <c r="I10" s="9">
        <f>ROUND(AVERAGE(D10:G10),1)</f>
        <v>59.8</v>
      </c>
    </row>
    <row r="11" spans="1:10" x14ac:dyDescent="0.55000000000000004">
      <c r="B11" s="5"/>
      <c r="C11" s="3" t="s">
        <v>0</v>
      </c>
      <c r="D11" s="2">
        <f>SUM(D6:D10)</f>
        <v>360</v>
      </c>
      <c r="E11" s="2">
        <f>SUM(E6:E10)</f>
        <v>313</v>
      </c>
      <c r="F11" s="2">
        <f>SUM(F6:F10)</f>
        <v>479</v>
      </c>
      <c r="G11" s="2">
        <f>SUM(G6:G10)</f>
        <v>575</v>
      </c>
      <c r="H11" s="8">
        <f>SUM(H6:H10)</f>
        <v>16946010</v>
      </c>
    </row>
    <row r="12" spans="1:10" x14ac:dyDescent="0.55000000000000004">
      <c r="B12" s="5"/>
      <c r="C12" s="3" t="s">
        <v>17</v>
      </c>
      <c r="D12" s="2">
        <f>MAX(D6:D10)</f>
        <v>167</v>
      </c>
      <c r="E12" s="2">
        <f>MAX(E6:E10)</f>
        <v>181</v>
      </c>
      <c r="F12" s="2">
        <f>MAX(F6:F10)</f>
        <v>175</v>
      </c>
      <c r="G12" s="2">
        <f>MAX(G6:G10)</f>
        <v>137</v>
      </c>
    </row>
    <row r="13" spans="1:10" x14ac:dyDescent="0.55000000000000004">
      <c r="C13" s="3" t="s">
        <v>16</v>
      </c>
      <c r="D13" s="2">
        <f>MIN(D6:D10)</f>
        <v>27</v>
      </c>
      <c r="E13" s="2">
        <f>MIN(E6:E10)</f>
        <v>12</v>
      </c>
      <c r="F13" s="2">
        <f>MIN(F6:F10)</f>
        <v>32</v>
      </c>
      <c r="G13" s="2">
        <f>MIN(G6:G10)</f>
        <v>81</v>
      </c>
    </row>
    <row r="14" spans="1:10" x14ac:dyDescent="0.55000000000000004">
      <c r="C14" s="3" t="s">
        <v>15</v>
      </c>
      <c r="D14" s="3" t="s">
        <v>14</v>
      </c>
      <c r="E14" s="7">
        <f>E11/D11</f>
        <v>0.86944444444444446</v>
      </c>
      <c r="F14" s="7">
        <f>F11/E11</f>
        <v>1.5303514376996805</v>
      </c>
      <c r="G14" s="7">
        <f>G11/F11</f>
        <v>1.2004175365344467</v>
      </c>
      <c r="J14" s="6"/>
    </row>
    <row r="15" spans="1:10" x14ac:dyDescent="0.55000000000000004">
      <c r="J15" s="6"/>
    </row>
    <row r="16" spans="1:10" x14ac:dyDescent="0.55000000000000004">
      <c r="J16" s="6"/>
    </row>
    <row r="17" spans="1:10" x14ac:dyDescent="0.55000000000000004">
      <c r="J17" s="6"/>
    </row>
    <row r="18" spans="1:10" x14ac:dyDescent="0.55000000000000004">
      <c r="J18" s="6"/>
    </row>
    <row r="19" spans="1:10" x14ac:dyDescent="0.55000000000000004">
      <c r="J19" s="6"/>
    </row>
    <row r="20" spans="1:10" x14ac:dyDescent="0.55000000000000004">
      <c r="J20" s="6"/>
    </row>
    <row r="21" spans="1:10" x14ac:dyDescent="0.55000000000000004">
      <c r="J21" s="6"/>
    </row>
    <row r="22" spans="1:10" x14ac:dyDescent="0.55000000000000004">
      <c r="J22" s="6"/>
    </row>
    <row r="23" spans="1:10" x14ac:dyDescent="0.55000000000000004">
      <c r="J23" s="6"/>
    </row>
    <row r="32" spans="1:10" x14ac:dyDescent="0.55000000000000004">
      <c r="A32" t="s">
        <v>13</v>
      </c>
      <c r="G32" s="5" t="s">
        <v>12</v>
      </c>
    </row>
    <row r="33" spans="1:8" x14ac:dyDescent="0.55000000000000004">
      <c r="A33" s="3" t="s">
        <v>11</v>
      </c>
      <c r="B33" s="3" t="s">
        <v>10</v>
      </c>
      <c r="C33" s="3" t="s">
        <v>9</v>
      </c>
      <c r="D33" s="3" t="s">
        <v>8</v>
      </c>
      <c r="E33" s="3" t="s">
        <v>7</v>
      </c>
      <c r="F33" s="3" t="s">
        <v>6</v>
      </c>
      <c r="G33" s="3" t="s">
        <v>5</v>
      </c>
      <c r="H33" s="3" t="s">
        <v>4</v>
      </c>
    </row>
    <row r="34" spans="1:8" x14ac:dyDescent="0.55000000000000004">
      <c r="A34" s="2" t="s">
        <v>3</v>
      </c>
      <c r="B34" s="4">
        <v>70000</v>
      </c>
      <c r="C34" s="4">
        <f>B34*1.2</f>
        <v>84000</v>
      </c>
      <c r="D34" s="2">
        <v>10</v>
      </c>
      <c r="E34" s="2">
        <v>12</v>
      </c>
      <c r="F34" s="2">
        <v>20</v>
      </c>
      <c r="G34" s="2">
        <v>18</v>
      </c>
      <c r="H34" s="1">
        <f>B34*(D34+E34)+C34*(F34+G34)</f>
        <v>4732000</v>
      </c>
    </row>
    <row r="35" spans="1:8" x14ac:dyDescent="0.55000000000000004">
      <c r="A35" s="2" t="s">
        <v>2</v>
      </c>
      <c r="B35" s="4">
        <v>52000</v>
      </c>
      <c r="C35" s="4">
        <f>B35*1.2</f>
        <v>62400</v>
      </c>
      <c r="D35" s="2">
        <v>15</v>
      </c>
      <c r="E35" s="2">
        <v>16</v>
      </c>
      <c r="F35" s="2">
        <v>12</v>
      </c>
      <c r="G35" s="2">
        <v>11</v>
      </c>
      <c r="H35" s="1">
        <f>B35*(D35+E35)+C35*(F35+G35)</f>
        <v>3047200</v>
      </c>
    </row>
    <row r="36" spans="1:8" x14ac:dyDescent="0.55000000000000004">
      <c r="A36" s="2" t="s">
        <v>1</v>
      </c>
      <c r="B36" s="4">
        <v>26000</v>
      </c>
      <c r="C36" s="4">
        <f>B36*1.2</f>
        <v>31200</v>
      </c>
      <c r="D36" s="2">
        <v>8</v>
      </c>
      <c r="E36" s="2">
        <v>6</v>
      </c>
      <c r="F36" s="2">
        <v>15</v>
      </c>
      <c r="G36" s="2">
        <v>21</v>
      </c>
      <c r="H36" s="1">
        <f>B36*(D36+E36)+C36*(F36+G36)</f>
        <v>1487200</v>
      </c>
    </row>
    <row r="37" spans="1:8" x14ac:dyDescent="0.55000000000000004">
      <c r="C37" s="3" t="s">
        <v>0</v>
      </c>
      <c r="D37" s="2">
        <f>SUM(D34:D36)</f>
        <v>33</v>
      </c>
      <c r="E37" s="2">
        <f>SUM(E34:E36)</f>
        <v>34</v>
      </c>
      <c r="F37" s="2">
        <f>SUM(F34:F36)</f>
        <v>47</v>
      </c>
      <c r="G37" s="2">
        <f>SUM(G34:G36)</f>
        <v>50</v>
      </c>
      <c r="H37" s="1">
        <f>SUM(H34:H36)</f>
        <v>9266400</v>
      </c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scale="72" orientation="landscape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解答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	千夏</dc:creator>
  <cp:lastModifiedBy>上原	千夏</cp:lastModifiedBy>
  <dcterms:created xsi:type="dcterms:W3CDTF">2024-03-13T09:17:29Z</dcterms:created>
  <dcterms:modified xsi:type="dcterms:W3CDTF">2024-03-26T04:18:25Z</dcterms:modified>
</cp:coreProperties>
</file>